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0335" windowHeight="7740" activeTab="0"/>
  </bookViews>
  <sheets>
    <sheet name="J1J2" sheetId="1" r:id="rId1"/>
  </sheets>
  <definedNames>
    <definedName name="solver_adj" localSheetId="0" hidden="1">'J1J2'!$N$2:$N$5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'J1J2'!$N$3</definedName>
    <definedName name="solver_lhs2" localSheetId="0" hidden="1">'J1J2'!$N$2</definedName>
    <definedName name="solver_lhs3" localSheetId="0" hidden="1">'J1J2'!#REF!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'J1J2'!$M$8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<sst xmlns="http://schemas.openxmlformats.org/spreadsheetml/2006/main" count="16" uniqueCount="12">
  <si>
    <t>z</t>
  </si>
  <si>
    <t>E/(1-E)</t>
  </si>
  <si>
    <t>E</t>
  </si>
  <si>
    <t>Term1</t>
  </si>
  <si>
    <t>Term2</t>
  </si>
  <si>
    <t>Term3</t>
  </si>
  <si>
    <t>Term4</t>
  </si>
  <si>
    <t>J1</t>
  </si>
  <si>
    <t>J2</t>
  </si>
  <si>
    <t>The columns of computations (C to K) are hidden.</t>
  </si>
  <si>
    <t>Unhide to see the steps.</t>
  </si>
  <si>
    <t>Indeterminate points (z=1, 2, 2.6) accounted for.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</si>
</sst>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E+00"/>
    <numFmt numFmtId="173" formatCode="0E+00"/>
    <numFmt numFmtId="174" formatCode="0.000E+00"/>
    <numFmt numFmtId="175" formatCode="0.0000E+00"/>
    <numFmt numFmtId="176" formatCode="0.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[$-409]dddd\,\ mmmm\ dd\,\ yyyy"/>
    <numFmt numFmtId="183" formatCode="[$-409]h:mm:ss\ AM/PM"/>
    <numFmt numFmtId="184" formatCode="00000"/>
    <numFmt numFmtId="185" formatCode="0.E+00"/>
    <numFmt numFmtId="186" formatCode="0.0"/>
    <numFmt numFmtId="187" formatCode="0.0000000000"/>
    <numFmt numFmtId="188" formatCode="0.000000000"/>
    <numFmt numFmtId="189" formatCode="0.00000E+00"/>
  </numFmts>
  <fonts count="2"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B9" sqref="B9"/>
    </sheetView>
  </sheetViews>
  <sheetFormatPr defaultColWidth="9.00390625" defaultRowHeight="14.25"/>
  <cols>
    <col min="3" max="11" width="8.625" style="0" hidden="1" customWidth="1"/>
    <col min="12" max="12" width="10.625" style="0" bestFit="1" customWidth="1"/>
    <col min="13" max="13" width="11.125" style="0" bestFit="1" customWidth="1"/>
  </cols>
  <sheetData>
    <row r="1" spans="1:15" ht="14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O1" s="2" t="s">
        <v>9</v>
      </c>
    </row>
    <row r="2" spans="1:15" ht="14.25">
      <c r="A2">
        <v>0.1</v>
      </c>
      <c r="B2">
        <v>4.55</v>
      </c>
      <c r="C2">
        <f>A2/(1-A2)</f>
        <v>0.11111111111111112</v>
      </c>
      <c r="D2">
        <f>IF(B2=1,LN(C2),(C2^(1-B2)-1)/(1-B2))</f>
        <v>-687.3130652428582</v>
      </c>
      <c r="E2">
        <f>IF(B2=2,LN(C2),(C2^(2-B2)-1)/(2-B2))</f>
        <v>-105.96781619225041</v>
      </c>
      <c r="F2">
        <f>IF(B2=2.6,LN(C2),(C2^(2.6-B2)-1)/(2.6-B2))</f>
        <v>-36.703915511334195</v>
      </c>
      <c r="G2">
        <f>0.3327/(0.6703+B2)</f>
        <v>0.06373196942704443</v>
      </c>
      <c r="H2">
        <f>IF(B2=1,-0.5*LN(C2)*LN(C2),(C2^(1-B2)*(1-(1-B2)*LN(C2))-1)/(1-B2)^2)</f>
        <v>-1317.1907816236405</v>
      </c>
      <c r="I2">
        <f>IF(B2=2,-0.5*LN(C2)*LN(C2),(C2^(2-B2)*(1-(2-B2)*LN(C2))-1)/(2-B2)^2)</f>
        <v>-192.14074049135203</v>
      </c>
      <c r="J2">
        <f>IF(B2=2.6,-0.5*LN(C2)*LN(C2),(C2^(2.6-B2)*(1-(2.6-B2)*LN(C2))-1)/(2.6-B2)^2)</f>
        <v>-62.95100630546379</v>
      </c>
      <c r="K2">
        <f>0.2914/(1.652+B2)</f>
        <v>0.04698484359883908</v>
      </c>
      <c r="L2" s="1">
        <f>-D2+2.061*E2-1.385*F2+G2</f>
        <v>519.8120510232551</v>
      </c>
      <c r="M2" s="1">
        <f>H2-1.903*I2+2.022*J2-K2</f>
        <v>-1078.8808720618442</v>
      </c>
      <c r="O2" s="2" t="s">
        <v>10</v>
      </c>
    </row>
    <row r="3" spans="12:15" ht="14.25">
      <c r="L3" s="1"/>
      <c r="M3" s="1"/>
      <c r="O3" s="2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IIT/K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Rajesh</dc:creator>
  <cp:keywords/>
  <dc:description/>
  <cp:lastModifiedBy>Pierre Julien</cp:lastModifiedBy>
  <dcterms:created xsi:type="dcterms:W3CDTF">2005-01-12T07:38:02Z</dcterms:created>
  <dcterms:modified xsi:type="dcterms:W3CDTF">2006-03-06T16:23:35Z</dcterms:modified>
  <cp:category/>
  <cp:version/>
  <cp:contentType/>
  <cp:contentStatus/>
</cp:coreProperties>
</file>